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jahnes/Desktop/"/>
    </mc:Choice>
  </mc:AlternateContent>
  <xr:revisionPtr revIDLastSave="0" documentId="8_{E546BB21-819A-1C42-BB75-4408FFEBF6ED}" xr6:coauthVersionLast="47" xr6:coauthVersionMax="47" xr10:uidLastSave="{00000000-0000-0000-0000-000000000000}"/>
  <bookViews>
    <workbookView xWindow="33760" yWindow="1000" windowWidth="29040" windowHeight="15840" xr2:uid="{00000000-000D-0000-FFFF-FFFF00000000}"/>
  </bookViews>
  <sheets>
    <sheet name="Sheet1" sheetId="1" r:id="rId1"/>
  </sheets>
  <definedNames>
    <definedName name="_ftn1" localSheetId="0">Sheet1!$B$32</definedName>
    <definedName name="_ftnref1" localSheetId="0">Sheet1!$B$11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41" i="1"/>
  <c r="D36" i="1"/>
  <c r="D20" i="1"/>
  <c r="D30" i="1"/>
  <c r="C20" i="1"/>
  <c r="C9" i="1"/>
  <c r="B9" i="1"/>
  <c r="C41" i="1"/>
  <c r="C36" i="1"/>
  <c r="C30" i="1"/>
  <c r="B20" i="1"/>
  <c r="B30" i="1"/>
  <c r="D43" i="1" l="1"/>
  <c r="C43" i="1"/>
  <c r="D47" i="1" l="1"/>
  <c r="D48" i="1"/>
  <c r="B41" i="1"/>
  <c r="B36" i="1"/>
  <c r="E47" i="1" l="1"/>
  <c r="D51" i="1"/>
  <c r="E51" i="1" s="1"/>
  <c r="D55" i="1" s="1"/>
  <c r="D56" i="1" s="1"/>
  <c r="B43" i="1"/>
  <c r="D52" i="1" l="1"/>
</calcChain>
</file>

<file path=xl/sharedStrings.xml><?xml version="1.0" encoding="utf-8"?>
<sst xmlns="http://schemas.openxmlformats.org/spreadsheetml/2006/main" count="47" uniqueCount="45">
  <si>
    <t>Description</t>
  </si>
  <si>
    <t>Subtotal Income</t>
  </si>
  <si>
    <t>Insurance Expense</t>
  </si>
  <si>
    <t>Legal Fees</t>
  </si>
  <si>
    <t>Bad Debt</t>
  </si>
  <si>
    <t>Bank Charges</t>
  </si>
  <si>
    <t>Licenses, Fees and Permits</t>
  </si>
  <si>
    <t>Administrative Subtotal</t>
  </si>
  <si>
    <t>Lawn Maintenance</t>
  </si>
  <si>
    <t>Contract Services Subtotal</t>
  </si>
  <si>
    <t>R&amp; M General</t>
  </si>
  <si>
    <t>Irrigation</t>
  </si>
  <si>
    <t>Total Expense</t>
  </si>
  <si>
    <t>Water</t>
  </si>
  <si>
    <t>Utilities Expense</t>
  </si>
  <si>
    <t>Assessment Income- TH</t>
  </si>
  <si>
    <t>Security</t>
  </si>
  <si>
    <t>Website</t>
  </si>
  <si>
    <t>Assessment Income Park</t>
  </si>
  <si>
    <t>Office Supplies/Mailings</t>
  </si>
  <si>
    <t>Landscape Improvement &amp; Tree Trim</t>
  </si>
  <si>
    <t>Lake Maintenance &amp; Repairs</t>
  </si>
  <si>
    <t xml:space="preserve">License Plate Reader </t>
  </si>
  <si>
    <t>The Lakes of Emerald Hills</t>
  </si>
  <si>
    <t>Assessment Income- Homes</t>
  </si>
  <si>
    <t>Townhouses 22.88% excluding security, bad debt, website</t>
  </si>
  <si>
    <t>year</t>
  </si>
  <si>
    <t>quarter</t>
  </si>
  <si>
    <t>Year</t>
  </si>
  <si>
    <t>Quarter</t>
  </si>
  <si>
    <t>(22.88% of amount)</t>
  </si>
  <si>
    <t>Park Road: 21/201 of total budget less security and less townhouse portion</t>
  </si>
  <si>
    <t>(21/201)</t>
  </si>
  <si>
    <t>Review/Financial / Tax Return</t>
  </si>
  <si>
    <t>All others (180 homes)</t>
  </si>
  <si>
    <t>Electricity</t>
  </si>
  <si>
    <t>Repairs &amp; Maintenance Subtotal</t>
  </si>
  <si>
    <t>2023 Approved</t>
  </si>
  <si>
    <t>Approved 2024</t>
  </si>
  <si>
    <t>2025 Proposed Budget</t>
  </si>
  <si>
    <t>Pest Control</t>
  </si>
  <si>
    <t>Security Savings Carryover Credit</t>
  </si>
  <si>
    <t>Management/Bookeeping Fees</t>
  </si>
  <si>
    <t>Bookkeeping (moved below)</t>
  </si>
  <si>
    <t>Approved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</si>
</sst>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wrapText="1"/>
    </xf>
    <xf numFmtId="44" fontId="0" fillId="0" borderId="1" xfId="1" applyFont="1" applyBorder="1"/>
    <xf numFmtId="0" fontId="2" fillId="0" borderId="1" xfId="0" applyFont="1" applyBorder="1"/>
    <xf numFmtId="44" fontId="2" fillId="0" borderId="1" xfId="1" applyFont="1" applyBorder="1"/>
    <xf numFmtId="44" fontId="2" fillId="0" borderId="1" xfId="0" applyNumberFormat="1" applyFont="1" applyBorder="1"/>
    <xf numFmtId="44" fontId="0" fillId="0" borderId="1" xfId="1" applyFont="1" applyFill="1" applyBorder="1"/>
    <xf numFmtId="44" fontId="2" fillId="0" borderId="1" xfId="1" applyFont="1" applyFill="1" applyBorder="1"/>
    <xf numFmtId="44" fontId="0" fillId="0" borderId="0" xfId="1" applyFont="1"/>
    <xf numFmtId="44" fontId="0" fillId="0" borderId="0" xfId="0" applyNumberFormat="1"/>
    <xf numFmtId="0" fontId="0" fillId="0" borderId="1" xfId="0" applyBorder="1" applyAlignment="1">
      <alignment wrapText="1"/>
    </xf>
    <xf numFmtId="44" fontId="0" fillId="0" borderId="5" xfId="1" applyFont="1" applyFill="1" applyBorder="1"/>
    <xf numFmtId="44" fontId="0" fillId="0" borderId="6" xfId="1" applyFont="1" applyFill="1" applyBorder="1"/>
    <xf numFmtId="44" fontId="0" fillId="0" borderId="0" xfId="1" applyFont="1" applyAlignment="1">
      <alignment wrapText="1"/>
    </xf>
    <xf numFmtId="44" fontId="2" fillId="0" borderId="0" xfId="1" applyFont="1"/>
    <xf numFmtId="6" fontId="0" fillId="0" borderId="0" xfId="1" applyNumberFormat="1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topLeftCell="A9" workbookViewId="0">
      <selection activeCell="E4" sqref="E4"/>
    </sheetView>
  </sheetViews>
  <sheetFormatPr baseColWidth="10" defaultColWidth="8.83203125" defaultRowHeight="15" x14ac:dyDescent="0.2"/>
  <cols>
    <col min="1" max="1" width="34.33203125" bestFit="1" customWidth="1"/>
    <col min="2" max="2" width="15.5" customWidth="1"/>
    <col min="3" max="3" width="13.83203125" customWidth="1"/>
    <col min="4" max="4" width="14.83203125" style="11" customWidth="1"/>
    <col min="5" max="5" width="12.1640625" bestFit="1" customWidth="1"/>
  </cols>
  <sheetData>
    <row r="1" spans="1:4" x14ac:dyDescent="0.2">
      <c r="A1" s="19" t="s">
        <v>23</v>
      </c>
      <c r="B1" s="20"/>
      <c r="C1" s="21"/>
    </row>
    <row r="2" spans="1:4" x14ac:dyDescent="0.2">
      <c r="A2" s="19" t="s">
        <v>39</v>
      </c>
      <c r="B2" s="20"/>
      <c r="C2" s="21"/>
    </row>
    <row r="3" spans="1:4" x14ac:dyDescent="0.2">
      <c r="A3" s="3"/>
      <c r="B3" s="3"/>
      <c r="C3" s="3"/>
    </row>
    <row r="4" spans="1:4" s="1" customFormat="1" ht="16" x14ac:dyDescent="0.2">
      <c r="A4" s="4" t="s">
        <v>0</v>
      </c>
      <c r="B4" s="4" t="s">
        <v>37</v>
      </c>
      <c r="C4" s="13" t="s">
        <v>38</v>
      </c>
      <c r="D4" s="16" t="s">
        <v>44</v>
      </c>
    </row>
    <row r="5" spans="1:4" x14ac:dyDescent="0.2">
      <c r="A5" s="3" t="s">
        <v>24</v>
      </c>
      <c r="B5" s="5">
        <v>497254</v>
      </c>
      <c r="C5" s="5">
        <v>510963.67</v>
      </c>
      <c r="D5" s="11">
        <v>491949.13</v>
      </c>
    </row>
    <row r="6" spans="1:4" x14ac:dyDescent="0.2">
      <c r="A6" s="3" t="s">
        <v>15</v>
      </c>
      <c r="B6" s="5">
        <v>36090</v>
      </c>
      <c r="C6" s="12">
        <v>37485.910000000003</v>
      </c>
      <c r="D6" s="11">
        <v>36962.639999999999</v>
      </c>
    </row>
    <row r="7" spans="1:4" x14ac:dyDescent="0.2">
      <c r="A7" s="3" t="s">
        <v>18</v>
      </c>
      <c r="B7" s="5">
        <v>13096</v>
      </c>
      <c r="C7" s="5">
        <v>13587.43</v>
      </c>
      <c r="D7" s="11">
        <v>13638.23</v>
      </c>
    </row>
    <row r="8" spans="1:4" x14ac:dyDescent="0.2">
      <c r="A8" s="3" t="s">
        <v>41</v>
      </c>
      <c r="B8" s="5"/>
      <c r="C8" s="5"/>
      <c r="D8" s="18">
        <v>30000</v>
      </c>
    </row>
    <row r="9" spans="1:4" s="2" customFormat="1" x14ac:dyDescent="0.2">
      <c r="A9" s="6" t="s">
        <v>1</v>
      </c>
      <c r="B9" s="7">
        <f>SUM(B5:B8)</f>
        <v>546440</v>
      </c>
      <c r="C9" s="7">
        <f>SUM(C5:C8)</f>
        <v>562037.01</v>
      </c>
      <c r="D9" s="17">
        <f>SUM(D5,D6,D7,D8)</f>
        <v>572550</v>
      </c>
    </row>
    <row r="10" spans="1:4" x14ac:dyDescent="0.2">
      <c r="A10" s="3"/>
      <c r="B10" s="3"/>
      <c r="C10" s="5"/>
    </row>
    <row r="11" spans="1:4" x14ac:dyDescent="0.2">
      <c r="A11" s="3"/>
      <c r="B11" s="3"/>
      <c r="C11" s="5"/>
    </row>
    <row r="12" spans="1:4" x14ac:dyDescent="0.2">
      <c r="A12" s="3"/>
      <c r="B12" s="3"/>
      <c r="C12" s="5"/>
    </row>
    <row r="13" spans="1:4" x14ac:dyDescent="0.2">
      <c r="A13" s="3" t="s">
        <v>3</v>
      </c>
      <c r="B13" s="9">
        <v>30000</v>
      </c>
      <c r="C13" s="5">
        <v>30000</v>
      </c>
      <c r="D13" s="14">
        <v>30000</v>
      </c>
    </row>
    <row r="14" spans="1:4" x14ac:dyDescent="0.2">
      <c r="A14" s="3" t="s">
        <v>4</v>
      </c>
      <c r="B14" s="9">
        <v>3000</v>
      </c>
      <c r="C14" s="5">
        <v>3000</v>
      </c>
      <c r="D14" s="14">
        <v>3000</v>
      </c>
    </row>
    <row r="15" spans="1:4" x14ac:dyDescent="0.2">
      <c r="A15" s="3" t="s">
        <v>5</v>
      </c>
      <c r="B15" s="9">
        <v>100</v>
      </c>
      <c r="C15" s="5">
        <v>100</v>
      </c>
      <c r="D15" s="14">
        <v>100</v>
      </c>
    </row>
    <row r="16" spans="1:4" x14ac:dyDescent="0.2">
      <c r="A16" s="3" t="s">
        <v>6</v>
      </c>
      <c r="B16" s="9">
        <v>1800</v>
      </c>
      <c r="C16" s="5">
        <v>1000</v>
      </c>
      <c r="D16" s="15">
        <v>1000</v>
      </c>
    </row>
    <row r="17" spans="1:4" x14ac:dyDescent="0.2">
      <c r="A17" s="3" t="s">
        <v>33</v>
      </c>
      <c r="B17" s="9">
        <v>3500</v>
      </c>
      <c r="C17" s="5">
        <v>4000</v>
      </c>
      <c r="D17" s="15">
        <v>4000</v>
      </c>
    </row>
    <row r="18" spans="1:4" x14ac:dyDescent="0.2">
      <c r="A18" s="3" t="s">
        <v>19</v>
      </c>
      <c r="B18" s="9">
        <v>1400</v>
      </c>
      <c r="C18" s="5">
        <v>1800</v>
      </c>
      <c r="D18" s="15">
        <v>4000</v>
      </c>
    </row>
    <row r="19" spans="1:4" x14ac:dyDescent="0.2">
      <c r="A19" s="3" t="s">
        <v>43</v>
      </c>
      <c r="B19" s="9">
        <v>0</v>
      </c>
      <c r="C19" s="5">
        <v>0</v>
      </c>
      <c r="D19" s="11">
        <v>0</v>
      </c>
    </row>
    <row r="20" spans="1:4" s="2" customFormat="1" x14ac:dyDescent="0.2">
      <c r="A20" s="6" t="s">
        <v>7</v>
      </c>
      <c r="B20" s="10">
        <f>SUM(B13:B19)</f>
        <v>39800</v>
      </c>
      <c r="C20" s="7">
        <f>SUM(C13:C19)</f>
        <v>39900</v>
      </c>
      <c r="D20" s="17">
        <f>SUM(D13:D19)</f>
        <v>42100</v>
      </c>
    </row>
    <row r="21" spans="1:4" x14ac:dyDescent="0.2">
      <c r="A21" s="3"/>
      <c r="B21" s="3"/>
      <c r="C21" s="5"/>
    </row>
    <row r="22" spans="1:4" x14ac:dyDescent="0.2">
      <c r="A22" s="3"/>
      <c r="B22" s="3"/>
      <c r="C22" s="5"/>
    </row>
    <row r="23" spans="1:4" x14ac:dyDescent="0.2">
      <c r="A23" s="3" t="s">
        <v>2</v>
      </c>
      <c r="B23" s="9">
        <v>12000</v>
      </c>
      <c r="C23" s="5">
        <v>13500</v>
      </c>
      <c r="D23" s="11">
        <v>14250</v>
      </c>
    </row>
    <row r="24" spans="1:4" x14ac:dyDescent="0.2">
      <c r="A24" s="3" t="s">
        <v>8</v>
      </c>
      <c r="B24" s="9">
        <v>6600</v>
      </c>
      <c r="C24" s="5">
        <v>6600</v>
      </c>
      <c r="D24" s="11">
        <v>7300</v>
      </c>
    </row>
    <row r="25" spans="1:4" x14ac:dyDescent="0.2">
      <c r="A25" s="3" t="s">
        <v>21</v>
      </c>
      <c r="B25" s="9">
        <v>23500</v>
      </c>
      <c r="C25" s="5">
        <v>23500</v>
      </c>
      <c r="D25" s="14">
        <v>23500</v>
      </c>
    </row>
    <row r="26" spans="1:4" x14ac:dyDescent="0.2">
      <c r="A26" s="3" t="s">
        <v>42</v>
      </c>
      <c r="B26" s="9">
        <v>27340</v>
      </c>
      <c r="C26" s="5">
        <v>28337</v>
      </c>
      <c r="D26" s="11">
        <v>32800</v>
      </c>
    </row>
    <row r="27" spans="1:4" x14ac:dyDescent="0.2">
      <c r="A27" s="3" t="s">
        <v>16</v>
      </c>
      <c r="B27" s="9">
        <v>385000</v>
      </c>
      <c r="C27" s="5">
        <v>394500</v>
      </c>
      <c r="D27" s="11">
        <v>405000</v>
      </c>
    </row>
    <row r="28" spans="1:4" x14ac:dyDescent="0.2">
      <c r="A28" s="3" t="s">
        <v>22</v>
      </c>
      <c r="B28" s="9">
        <v>1000</v>
      </c>
      <c r="C28" s="5">
        <v>1000</v>
      </c>
      <c r="D28" s="14">
        <v>1000</v>
      </c>
    </row>
    <row r="29" spans="1:4" x14ac:dyDescent="0.2">
      <c r="A29" s="3" t="s">
        <v>17</v>
      </c>
      <c r="B29" s="9">
        <v>700</v>
      </c>
      <c r="C29" s="5">
        <v>700</v>
      </c>
      <c r="D29" s="14">
        <v>3000</v>
      </c>
    </row>
    <row r="30" spans="1:4" s="2" customFormat="1" x14ac:dyDescent="0.2">
      <c r="A30" s="6" t="s">
        <v>9</v>
      </c>
      <c r="B30" s="10">
        <f>SUM(B23:B29)</f>
        <v>456140</v>
      </c>
      <c r="C30" s="7">
        <f>SUM(C23:C29)</f>
        <v>468137</v>
      </c>
      <c r="D30" s="17">
        <f>SUM(D23:D29)</f>
        <v>486850</v>
      </c>
    </row>
    <row r="31" spans="1:4" x14ac:dyDescent="0.2">
      <c r="A31" s="3"/>
      <c r="B31" s="3"/>
      <c r="C31" s="5"/>
    </row>
    <row r="32" spans="1:4" x14ac:dyDescent="0.2">
      <c r="A32" s="3" t="s">
        <v>10</v>
      </c>
      <c r="B32" s="9">
        <v>5000</v>
      </c>
      <c r="C32" s="5">
        <v>5000</v>
      </c>
      <c r="D32" s="14">
        <v>500</v>
      </c>
    </row>
    <row r="33" spans="1:5" x14ac:dyDescent="0.2">
      <c r="A33" s="3" t="s">
        <v>20</v>
      </c>
      <c r="B33" s="9">
        <v>25000</v>
      </c>
      <c r="C33" s="5">
        <v>25000</v>
      </c>
      <c r="D33" s="14">
        <v>25000</v>
      </c>
    </row>
    <row r="34" spans="1:5" x14ac:dyDescent="0.2">
      <c r="A34" s="3" t="s">
        <v>40</v>
      </c>
      <c r="B34" s="9"/>
      <c r="C34" s="5"/>
      <c r="D34" s="11">
        <v>1600</v>
      </c>
    </row>
    <row r="35" spans="1:5" x14ac:dyDescent="0.2">
      <c r="A35" s="3" t="s">
        <v>11</v>
      </c>
      <c r="B35" s="9">
        <v>4000</v>
      </c>
      <c r="C35" s="5">
        <v>5500</v>
      </c>
      <c r="D35" s="15">
        <v>3500</v>
      </c>
    </row>
    <row r="36" spans="1:5" s="2" customFormat="1" x14ac:dyDescent="0.2">
      <c r="A36" s="6" t="s">
        <v>36</v>
      </c>
      <c r="B36" s="10">
        <f>SUM(B32:B35)</f>
        <v>34000</v>
      </c>
      <c r="C36" s="7">
        <f>SUM(C32:C35)</f>
        <v>35500</v>
      </c>
      <c r="D36" s="17">
        <f>SUM(D32:D35)</f>
        <v>30600</v>
      </c>
    </row>
    <row r="37" spans="1:5" x14ac:dyDescent="0.2">
      <c r="A37" s="3"/>
      <c r="B37" s="3"/>
      <c r="C37" s="5"/>
    </row>
    <row r="38" spans="1:5" x14ac:dyDescent="0.2">
      <c r="A38" s="3"/>
      <c r="B38" s="3"/>
      <c r="C38" s="5"/>
    </row>
    <row r="39" spans="1:5" x14ac:dyDescent="0.2">
      <c r="A39" s="3" t="s">
        <v>13</v>
      </c>
      <c r="B39" s="9">
        <v>12500</v>
      </c>
      <c r="C39" s="5">
        <v>14000</v>
      </c>
      <c r="D39" s="14">
        <v>8000</v>
      </c>
    </row>
    <row r="40" spans="1:5" x14ac:dyDescent="0.2">
      <c r="A40" s="3" t="s">
        <v>35</v>
      </c>
      <c r="B40" s="9">
        <v>4000</v>
      </c>
      <c r="C40" s="5">
        <v>4500</v>
      </c>
      <c r="D40" s="14">
        <v>5000</v>
      </c>
    </row>
    <row r="41" spans="1:5" s="2" customFormat="1" x14ac:dyDescent="0.2">
      <c r="A41" s="6" t="s">
        <v>14</v>
      </c>
      <c r="B41" s="7">
        <f>SUM(B39:B40)</f>
        <v>16500</v>
      </c>
      <c r="C41" s="7">
        <f>SUM(C39:C40)</f>
        <v>18500</v>
      </c>
      <c r="D41" s="17">
        <f>SUM(D39:D40)</f>
        <v>13000</v>
      </c>
    </row>
    <row r="42" spans="1:5" x14ac:dyDescent="0.2">
      <c r="A42" s="3"/>
      <c r="B42" s="3"/>
      <c r="C42" s="5"/>
    </row>
    <row r="43" spans="1:5" s="2" customFormat="1" x14ac:dyDescent="0.2">
      <c r="A43" s="6" t="s">
        <v>12</v>
      </c>
      <c r="B43" s="8">
        <f>SUM(B41+B36+B30+B20)</f>
        <v>546440</v>
      </c>
      <c r="C43" s="7">
        <f>SUM(C41+C36+C30+C20)</f>
        <v>562037</v>
      </c>
      <c r="D43" s="17">
        <f>SUM(D41+D36+D30+D20)</f>
        <v>572550</v>
      </c>
    </row>
    <row r="44" spans="1:5" x14ac:dyDescent="0.2">
      <c r="A44" s="3"/>
      <c r="B44" s="3"/>
      <c r="C44" s="3"/>
    </row>
    <row r="46" spans="1:5" x14ac:dyDescent="0.2">
      <c r="A46" t="s">
        <v>25</v>
      </c>
      <c r="C46" t="s">
        <v>30</v>
      </c>
      <c r="D46" s="11">
        <v>161550</v>
      </c>
      <c r="E46" s="12"/>
    </row>
    <row r="47" spans="1:5" x14ac:dyDescent="0.2">
      <c r="C47" t="s">
        <v>28</v>
      </c>
      <c r="D47" s="11">
        <f>SUM(D46*22.88%)</f>
        <v>36962.639999999999</v>
      </c>
      <c r="E47" s="12">
        <f>SUM(D47)</f>
        <v>36962.639999999999</v>
      </c>
    </row>
    <row r="48" spans="1:5" x14ac:dyDescent="0.2">
      <c r="C48" t="s">
        <v>29</v>
      </c>
      <c r="D48" s="11">
        <f>SUM(D47/4)</f>
        <v>9240.66</v>
      </c>
    </row>
    <row r="50" spans="1:5" x14ac:dyDescent="0.2">
      <c r="A50" t="s">
        <v>31</v>
      </c>
      <c r="C50" t="s">
        <v>32</v>
      </c>
      <c r="D50" s="11">
        <v>130537.36</v>
      </c>
    </row>
    <row r="51" spans="1:5" x14ac:dyDescent="0.2">
      <c r="C51" t="s">
        <v>28</v>
      </c>
      <c r="D51" s="11">
        <f>SUM(D50/201)</f>
        <v>649.43960199004971</v>
      </c>
      <c r="E51" s="12">
        <f>SUM(D51*21)</f>
        <v>13638.231641791044</v>
      </c>
    </row>
    <row r="52" spans="1:5" x14ac:dyDescent="0.2">
      <c r="C52" t="s">
        <v>27</v>
      </c>
      <c r="D52" s="11">
        <f>SUM(D51/4)</f>
        <v>162.35990049751243</v>
      </c>
    </row>
    <row r="54" spans="1:5" x14ac:dyDescent="0.2">
      <c r="A54" t="s">
        <v>34</v>
      </c>
      <c r="D54" s="11">
        <v>491949.13</v>
      </c>
      <c r="E54" s="12"/>
    </row>
    <row r="55" spans="1:5" x14ac:dyDescent="0.2">
      <c r="C55" t="s">
        <v>26</v>
      </c>
      <c r="D55" s="11">
        <f>SUM(D54/180)</f>
        <v>2733.0507222222222</v>
      </c>
      <c r="E55" s="12"/>
    </row>
    <row r="56" spans="1:5" x14ac:dyDescent="0.2">
      <c r="C56" t="s">
        <v>27</v>
      </c>
      <c r="D56" s="11">
        <f>SUM(D55/4)</f>
        <v>683.26268055555556</v>
      </c>
    </row>
  </sheetData>
  <mergeCells count="2">
    <mergeCell ref="A1:C1"/>
    <mergeCell ref="A2:C2"/>
  </mergeCells>
  <pageMargins left="0.2" right="0.2" top="0.25" bottom="0.25" header="0" footer="0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Sheet1!_ftn1</vt:lpstr>
      <vt:lpstr>Sheet1!_ftnref1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JillK</dc:creator>
  <cp:lastModifiedBy>William Thomas Jahnes</cp:lastModifiedBy>
  <cp:lastPrinted>2023-11-08T00:15:25Z</cp:lastPrinted>
  <dcterms:created xsi:type="dcterms:W3CDTF">2018-10-01T14:27:28Z</dcterms:created>
  <dcterms:modified xsi:type="dcterms:W3CDTF">2025-03-20T20:03:47Z</dcterms:modified>
</cp:coreProperties>
</file>